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meentedelft.sharepoint.com/sites/delft-rou-bvsd/Inkoop/WMO/Begeleiding en ORH H4 gemeenten/Tarieven en indexaties/2026/"/>
    </mc:Choice>
  </mc:AlternateContent>
  <xr:revisionPtr revIDLastSave="0" documentId="14_{84D99724-7ED2-4B2B-BD2E-07414796723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rieven H5 2026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2" i="5" l="1"/>
  <c r="H43" i="5"/>
  <c r="I67" i="5"/>
  <c r="I68" i="5"/>
  <c r="I69" i="5"/>
  <c r="I66" i="5"/>
  <c r="I61" i="5"/>
  <c r="G68" i="5"/>
  <c r="H68" i="5" s="1"/>
  <c r="G67" i="5"/>
  <c r="H67" i="5" s="1"/>
  <c r="G69" i="5"/>
  <c r="H69" i="5" l="1"/>
  <c r="G66" i="5"/>
  <c r="H66" i="5" s="1"/>
  <c r="C79" i="5"/>
  <c r="F10" i="5" l="1"/>
  <c r="F51" i="5" l="1"/>
  <c r="F8" i="5"/>
  <c r="F73" i="5"/>
  <c r="G73" i="5" s="1"/>
  <c r="H73" i="5" s="1"/>
  <c r="I73" i="5" s="1"/>
  <c r="F74" i="5"/>
  <c r="G74" i="5" s="1"/>
  <c r="H74" i="5" s="1"/>
  <c r="I74" i="5" s="1"/>
  <c r="F75" i="5"/>
  <c r="G75" i="5" s="1"/>
  <c r="H75" i="5" s="1"/>
  <c r="I75" i="5" s="1"/>
  <c r="F32" i="5"/>
  <c r="F62" i="5"/>
  <c r="G62" i="5" s="1"/>
  <c r="H62" i="5" s="1"/>
  <c r="I62" i="5" s="1"/>
  <c r="F39" i="5"/>
  <c r="G39" i="5" s="1"/>
  <c r="H39" i="5" s="1"/>
  <c r="I39" i="5" s="1"/>
  <c r="F41" i="5"/>
  <c r="G41" i="5" s="1"/>
  <c r="H41" i="5" s="1"/>
  <c r="I41" i="5" s="1"/>
  <c r="F46" i="5"/>
  <c r="G46" i="5" s="1"/>
  <c r="H46" i="5" s="1"/>
  <c r="I46" i="5" s="1"/>
  <c r="F54" i="5"/>
  <c r="G54" i="5" s="1"/>
  <c r="H54" i="5" s="1"/>
  <c r="I54" i="5" s="1"/>
  <c r="F21" i="5"/>
  <c r="G21" i="5" s="1"/>
  <c r="H21" i="5" s="1"/>
  <c r="I21" i="5" s="1"/>
  <c r="F24" i="5"/>
  <c r="G24" i="5" s="1"/>
  <c r="H24" i="5" s="1"/>
  <c r="I24" i="5" s="1"/>
  <c r="F23" i="5"/>
  <c r="G23" i="5" s="1"/>
  <c r="H23" i="5" s="1"/>
  <c r="I23" i="5" s="1"/>
  <c r="F28" i="5"/>
  <c r="G28" i="5" s="1"/>
  <c r="H28" i="5" s="1"/>
  <c r="I28" i="5" s="1"/>
  <c r="F37" i="5"/>
  <c r="G37" i="5" s="1"/>
  <c r="H37" i="5" s="1"/>
  <c r="I37" i="5" s="1"/>
  <c r="F45" i="5"/>
  <c r="G45" i="5" s="1"/>
  <c r="H45" i="5" s="1"/>
  <c r="I45" i="5" s="1"/>
  <c r="F7" i="5"/>
  <c r="G7" i="5" s="1"/>
  <c r="H7" i="5" s="1"/>
  <c r="I7" i="5" s="1"/>
  <c r="F18" i="5"/>
  <c r="F11" i="5"/>
  <c r="F42" i="5"/>
  <c r="G42" i="5" s="1"/>
  <c r="H42" i="5" s="1"/>
  <c r="F22" i="5"/>
  <c r="G22" i="5" s="1"/>
  <c r="H22" i="5" s="1"/>
  <c r="I22" i="5" s="1"/>
  <c r="F53" i="5"/>
  <c r="G53" i="5" s="1"/>
  <c r="H53" i="5" s="1"/>
  <c r="I53" i="5" s="1"/>
  <c r="F31" i="5"/>
  <c r="G31" i="5" s="1"/>
  <c r="H31" i="5" s="1"/>
  <c r="I31" i="5" s="1"/>
  <c r="F9" i="5"/>
  <c r="G9" i="5" s="1"/>
  <c r="H9" i="5" s="1"/>
  <c r="I9" i="5" s="1"/>
  <c r="F29" i="5"/>
  <c r="G29" i="5" s="1"/>
  <c r="H29" i="5" s="1"/>
  <c r="I29" i="5" s="1"/>
  <c r="F60" i="5"/>
  <c r="G60" i="5" s="1"/>
  <c r="H60" i="5" s="1"/>
  <c r="I60" i="5" s="1"/>
  <c r="F36" i="5"/>
  <c r="G36" i="5" s="1"/>
  <c r="H36" i="5" s="1"/>
  <c r="I36" i="5" s="1"/>
  <c r="F14" i="5"/>
  <c r="G14" i="5" s="1"/>
  <c r="H14" i="5" s="1"/>
  <c r="I14" i="5" s="1"/>
  <c r="F50" i="5"/>
  <c r="G50" i="5" s="1"/>
  <c r="H50" i="5" s="1"/>
  <c r="I50" i="5" s="1"/>
  <c r="F35" i="5"/>
  <c r="G35" i="5" s="1"/>
  <c r="H35" i="5" s="1"/>
  <c r="I35" i="5" s="1"/>
  <c r="F15" i="5"/>
  <c r="G15" i="5" s="1"/>
  <c r="H15" i="5" s="1"/>
  <c r="I15" i="5" s="1"/>
  <c r="F40" i="5"/>
  <c r="G40" i="5" s="1"/>
  <c r="H40" i="5" s="1"/>
  <c r="I40" i="5" s="1"/>
  <c r="F57" i="5"/>
  <c r="G57" i="5" s="1"/>
  <c r="H57" i="5" s="1"/>
  <c r="I57" i="5" s="1"/>
  <c r="F65" i="5"/>
  <c r="G65" i="5" s="1"/>
  <c r="H65" i="5" s="1"/>
  <c r="I65" i="5" s="1"/>
  <c r="F38" i="5"/>
  <c r="G38" i="5" s="1"/>
  <c r="H38" i="5" s="1"/>
  <c r="I38" i="5" s="1"/>
  <c r="F16" i="5"/>
  <c r="G16" i="5" s="1"/>
  <c r="H16" i="5" s="1"/>
  <c r="I16" i="5" s="1"/>
  <c r="F47" i="5"/>
  <c r="G47" i="5" s="1"/>
  <c r="H47" i="5" s="1"/>
  <c r="I47" i="5" s="1"/>
  <c r="F25" i="5"/>
  <c r="G25" i="5" s="1"/>
  <c r="H25" i="5" s="1"/>
  <c r="I25" i="5" s="1"/>
  <c r="F70" i="5"/>
  <c r="G70" i="5" s="1"/>
  <c r="H70" i="5" s="1"/>
  <c r="I70" i="5" s="1"/>
  <c r="F17" i="5"/>
  <c r="G17" i="5" s="1"/>
  <c r="H17" i="5" s="1"/>
  <c r="I17" i="5" s="1"/>
  <c r="F52" i="5"/>
  <c r="G52" i="5" s="1"/>
  <c r="H52" i="5" s="1"/>
  <c r="I52" i="5" s="1"/>
  <c r="F30" i="5"/>
  <c r="G30" i="5" s="1"/>
  <c r="H30" i="5" s="1"/>
  <c r="I30" i="5" s="1"/>
  <c r="G11" i="5"/>
  <c r="H11" i="5" s="1"/>
  <c r="I11" i="5" s="1"/>
  <c r="G8" i="5"/>
  <c r="H8" i="5" s="1"/>
  <c r="I8" i="5" s="1"/>
  <c r="G32" i="5"/>
  <c r="H32" i="5" s="1"/>
  <c r="I32" i="5" s="1"/>
  <c r="G10" i="5"/>
  <c r="H10" i="5" s="1"/>
  <c r="I10" i="5" s="1"/>
  <c r="G51" i="5"/>
  <c r="H51" i="5" s="1"/>
  <c r="I51" i="5" s="1"/>
  <c r="G18" i="5"/>
  <c r="H18" i="5" s="1"/>
  <c r="I18" i="5" s="1"/>
</calcChain>
</file>

<file path=xl/sharedStrings.xml><?xml version="1.0" encoding="utf-8"?>
<sst xmlns="http://schemas.openxmlformats.org/spreadsheetml/2006/main" count="187" uniqueCount="101">
  <si>
    <t>Omschrijving</t>
  </si>
  <si>
    <t>Sociaal Persoonlijk Functioneren Trede 1</t>
  </si>
  <si>
    <t>Sociaal Persoonlijk Functioneren Trede 2</t>
  </si>
  <si>
    <t>Sociaal Persoonlijk Functioneren Trede 3</t>
  </si>
  <si>
    <t>Sociaal Persoonlijk Functioneren Trede 4</t>
  </si>
  <si>
    <t>Sociaal Persoonlijk Functioneren Waakvlam</t>
  </si>
  <si>
    <t>Financiën Trede 1</t>
  </si>
  <si>
    <t>Financiën Trede 2</t>
  </si>
  <si>
    <t>Financiën Trede 3</t>
  </si>
  <si>
    <t>Financiën Trede 4</t>
  </si>
  <si>
    <t>Financiën Waakvlam</t>
  </si>
  <si>
    <t>Huisvesting Trede 1</t>
  </si>
  <si>
    <t>Huisvesting Trede 2</t>
  </si>
  <si>
    <t>Huisvesting Trede 3</t>
  </si>
  <si>
    <t>Huisvesting Trede 4</t>
  </si>
  <si>
    <t>Huisvesting Waakvlam</t>
  </si>
  <si>
    <t>Daginvulling Trede 1</t>
  </si>
  <si>
    <t>Daginvulling Trede 2</t>
  </si>
  <si>
    <t>Daginvulling Trede 3</t>
  </si>
  <si>
    <t>Daginvulling Trede 4</t>
  </si>
  <si>
    <t>Daginvulling Waakvlam</t>
  </si>
  <si>
    <t>Ondersteuning en Regie bij het Huishouden Trede 1</t>
  </si>
  <si>
    <t>Ondersteuning en Regie bij het Huishouden Trede 2</t>
  </si>
  <si>
    <t>Gezondheid Trede 1</t>
  </si>
  <si>
    <t>Gezondheid Trede 2</t>
  </si>
  <si>
    <t>Gezondheid Trede 3</t>
  </si>
  <si>
    <t>Gezondheid Trede 4</t>
  </si>
  <si>
    <t>Gezondheid Waakvlam</t>
  </si>
  <si>
    <t>Kortdurend Verblijf</t>
  </si>
  <si>
    <t>Maaltijdvoorziening</t>
  </si>
  <si>
    <t>Vervoer zonder rolstoel</t>
  </si>
  <si>
    <t>Vervoer met rolstoel</t>
  </si>
  <si>
    <t>Niet Acute zorg buiten kantoortijden</t>
  </si>
  <si>
    <t>Perceel 1</t>
  </si>
  <si>
    <t>Perceel 2</t>
  </si>
  <si>
    <t>Perceel 3</t>
  </si>
  <si>
    <t>Perceel 4</t>
  </si>
  <si>
    <t>Perceel 6</t>
  </si>
  <si>
    <t>Perceel 5</t>
  </si>
  <si>
    <t>Perceel 7</t>
  </si>
  <si>
    <t>Perceel 8</t>
  </si>
  <si>
    <t>Aanvullende producten</t>
  </si>
  <si>
    <t>Aanvullend product kindzorg bij ORH</t>
  </si>
  <si>
    <t>Aanvullend product wasverzorging bij ORH</t>
  </si>
  <si>
    <t>Ondersteuning en Regie bij het Huishouden Trede 3 (oud)</t>
  </si>
  <si>
    <t>Ondersteuning en Regie bij het Huishouden Trede 4 (oud)</t>
  </si>
  <si>
    <t xml:space="preserve">periode </t>
  </si>
  <si>
    <t>Per maand</t>
  </si>
  <si>
    <t>Per etmaal</t>
  </si>
  <si>
    <t>Per dagdeel</t>
  </si>
  <si>
    <t>Per dag (2x)</t>
  </si>
  <si>
    <t>Ondersteuning en Regie bij het Huishouden Trede 5</t>
  </si>
  <si>
    <t>Aanvullend product ORH Westland</t>
  </si>
  <si>
    <t>IWMO code</t>
  </si>
  <si>
    <t>105N3</t>
  </si>
  <si>
    <t>105N4</t>
  </si>
  <si>
    <t>Stuks/output</t>
  </si>
  <si>
    <t>Stuks/inspanning</t>
  </si>
  <si>
    <t>Per week</t>
  </si>
  <si>
    <t>minuten/inspanning</t>
  </si>
  <si>
    <t>Eenheid indicatie</t>
  </si>
  <si>
    <t>Dagdelen/inspanning</t>
  </si>
  <si>
    <t xml:space="preserve">Bijstelling </t>
  </si>
  <si>
    <t>1094W</t>
  </si>
  <si>
    <t xml:space="preserve">Toeleiding naar passende dagbesteding </t>
  </si>
  <si>
    <t>Ontmoetingscentrum wendagen</t>
  </si>
  <si>
    <t xml:space="preserve">Ondersteuning en Regie bij het Huishouden Trede 3 </t>
  </si>
  <si>
    <t xml:space="preserve">Ondersteuning en Regie bij het Huishouden Trede 4 </t>
  </si>
  <si>
    <t xml:space="preserve">Tarieven 2023 </t>
  </si>
  <si>
    <t>OVA 2024</t>
  </si>
  <si>
    <t xml:space="preserve">Index voorlopig 2023 </t>
  </si>
  <si>
    <t>Index voorlopig 2024</t>
  </si>
  <si>
    <t>Index 2024 voorcalculatie</t>
  </si>
  <si>
    <t>Totaal personeel en materieel</t>
  </si>
  <si>
    <t>Tarieven na nacalculatie 2023</t>
  </si>
  <si>
    <t>Onderliggende parameterwaarden</t>
  </si>
  <si>
    <t>ORH uurtarief</t>
  </si>
  <si>
    <t>Uurtarief Begeleiding individueel</t>
  </si>
  <si>
    <t>Dagdeel tarief Begeleiding</t>
  </si>
  <si>
    <t>01A00</t>
  </si>
  <si>
    <t>Tarieven incl indexatie 2025</t>
  </si>
  <si>
    <t>Indexatie 2024</t>
  </si>
  <si>
    <t>OVA</t>
  </si>
  <si>
    <t>NEA</t>
  </si>
  <si>
    <t>Stuks/output (overgangsproduct tot uiterlijk 2024)</t>
  </si>
  <si>
    <t>Basisvoorziening HbH (overgangsproduct t/m 1 juli 2025)</t>
  </si>
  <si>
    <t>Ontmoetingscentrum algemene voorziening 6 dagdelen of minder</t>
  </si>
  <si>
    <t>Ontmoetingscentrum maatwerk voorziening meer dan 6 dagdelen</t>
  </si>
  <si>
    <t>1094M</t>
  </si>
  <si>
    <t>1095A</t>
  </si>
  <si>
    <t>1096A</t>
  </si>
  <si>
    <r>
      <t xml:space="preserve">Vervoer zonder rolstoel </t>
    </r>
    <r>
      <rPr>
        <u/>
        <sz val="11"/>
        <color rgb="FF000000"/>
        <rFont val="Calibri"/>
        <family val="2"/>
        <scheme val="minor"/>
      </rPr>
      <t xml:space="preserve">algemene voorziening  Ontmoetingscentrum </t>
    </r>
  </si>
  <si>
    <r>
      <t xml:space="preserve">Vervoer met rolstoel </t>
    </r>
    <r>
      <rPr>
        <u/>
        <sz val="11"/>
        <color rgb="FF000000"/>
        <rFont val="Calibri"/>
        <family val="2"/>
        <scheme val="minor"/>
      </rPr>
      <t>algemene voorziening</t>
    </r>
    <r>
      <rPr>
        <sz val="11"/>
        <color rgb="FF000000"/>
        <rFont val="Calibri"/>
        <family val="2"/>
        <scheme val="minor"/>
      </rPr>
      <t xml:space="preserve"> </t>
    </r>
    <r>
      <rPr>
        <u/>
        <sz val="11"/>
        <color rgb="FF000000"/>
        <rFont val="Calibri"/>
        <family val="2"/>
        <scheme val="minor"/>
      </rPr>
      <t>Ontmoetingscentrum</t>
    </r>
  </si>
  <si>
    <t>Tarieven incl. indexatie 2026</t>
  </si>
  <si>
    <t>Indexatie 2026</t>
  </si>
  <si>
    <t>Indexatie Jeugdwet en Wmo 2026 | VNG</t>
  </si>
  <si>
    <t>NEA-index 4,1% in 2026 - SFM</t>
  </si>
  <si>
    <t>(afgerond na deelbaar door 60)</t>
  </si>
  <si>
    <t>uurtarief</t>
  </si>
  <si>
    <t>Tarieven 2024 incl. indexatie</t>
  </si>
  <si>
    <t>TARIEVEN 2026 H5 REGIO WMO (LET OP ORH TARIEVEN GELDEN NIET VOOR GEMEENTE PIJNACKER-NOOTDORP)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</si>
</sst>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0.000%"/>
    <numFmt numFmtId="165" formatCode="0.0000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7">
    <xf numFmtId="0" fontId="0" fillId="0" borderId="0" xfId="0"/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44" fontId="1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left"/>
    </xf>
    <xf numFmtId="44" fontId="1" fillId="0" borderId="2" xfId="0" applyNumberFormat="1" applyFont="1" applyBorder="1" applyAlignment="1">
      <alignment horizontal="left"/>
    </xf>
    <xf numFmtId="0" fontId="6" fillId="0" borderId="4" xfId="0" applyFont="1" applyBorder="1" applyAlignment="1">
      <alignment horizontal="left"/>
    </xf>
    <xf numFmtId="44" fontId="6" fillId="0" borderId="4" xfId="0" applyNumberFormat="1" applyFont="1" applyBorder="1" applyAlignment="1">
      <alignment horizontal="left"/>
    </xf>
    <xf numFmtId="0" fontId="1" fillId="0" borderId="3" xfId="0" applyFont="1" applyBorder="1" applyAlignment="1">
      <alignment horizontal="left"/>
    </xf>
    <xf numFmtId="44" fontId="1" fillId="0" borderId="3" xfId="0" applyNumberFormat="1" applyFont="1" applyBorder="1" applyAlignment="1">
      <alignment horizontal="left"/>
    </xf>
    <xf numFmtId="0" fontId="1" fillId="0" borderId="3" xfId="0" applyFont="1" applyBorder="1" applyAlignment="1"/>
    <xf numFmtId="44" fontId="1" fillId="0" borderId="3" xfId="0" applyNumberFormat="1" applyFont="1" applyBorder="1" applyAlignment="1"/>
    <xf numFmtId="0" fontId="1" fillId="0" borderId="0" xfId="0" applyFont="1" applyAlignment="1"/>
    <xf numFmtId="0" fontId="1" fillId="0" borderId="2" xfId="0" applyFont="1" applyBorder="1" applyAlignment="1"/>
    <xf numFmtId="0" fontId="6" fillId="0" borderId="4" xfId="0" applyFont="1" applyBorder="1" applyAlignment="1"/>
    <xf numFmtId="0" fontId="1" fillId="0" borderId="3" xfId="0" applyFont="1" applyBorder="1" applyAlignment="1">
      <alignment horizontal="left" indent="3"/>
    </xf>
    <xf numFmtId="0" fontId="5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/>
    </xf>
    <xf numFmtId="44" fontId="1" fillId="0" borderId="7" xfId="0" applyNumberFormat="1" applyFont="1" applyBorder="1" applyAlignment="1">
      <alignment horizontal="left"/>
    </xf>
    <xf numFmtId="0" fontId="5" fillId="0" borderId="3" xfId="0" applyFont="1" applyBorder="1" applyAlignment="1">
      <alignment horizontal="left" vertical="center"/>
    </xf>
    <xf numFmtId="0" fontId="6" fillId="0" borderId="3" xfId="0" applyFont="1" applyBorder="1" applyAlignment="1"/>
    <xf numFmtId="0" fontId="6" fillId="0" borderId="3" xfId="0" applyFont="1" applyBorder="1" applyAlignment="1">
      <alignment horizontal="left"/>
    </xf>
    <xf numFmtId="44" fontId="6" fillId="0" borderId="3" xfId="0" applyNumberFormat="1" applyFont="1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wrapText="1"/>
    </xf>
    <xf numFmtId="0" fontId="4" fillId="0" borderId="3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1" fillId="0" borderId="0" xfId="0" applyFont="1" applyBorder="1" applyAlignment="1">
      <alignment horizontal="left" wrapText="1"/>
    </xf>
    <xf numFmtId="0" fontId="3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44" fontId="1" fillId="0" borderId="8" xfId="0" applyNumberFormat="1" applyFont="1" applyBorder="1" applyAlignment="1"/>
    <xf numFmtId="0" fontId="1" fillId="0" borderId="4" xfId="0" applyFont="1" applyBorder="1" applyAlignment="1">
      <alignment wrapText="1"/>
    </xf>
    <xf numFmtId="0" fontId="1" fillId="0" borderId="9" xfId="0" applyFont="1" applyBorder="1" applyAlignment="1">
      <alignment horizontal="left"/>
    </xf>
    <xf numFmtId="44" fontId="1" fillId="0" borderId="9" xfId="0" applyNumberFormat="1" applyFont="1" applyBorder="1" applyAlignment="1">
      <alignment horizontal="left"/>
    </xf>
    <xf numFmtId="44" fontId="1" fillId="0" borderId="10" xfId="0" applyNumberFormat="1" applyFont="1" applyBorder="1" applyAlignment="1"/>
    <xf numFmtId="0" fontId="1" fillId="0" borderId="0" xfId="0" applyFont="1" applyBorder="1" applyAlignment="1">
      <alignment horizontal="left"/>
    </xf>
    <xf numFmtId="44" fontId="1" fillId="0" borderId="0" xfId="0" applyNumberFormat="1" applyFont="1" applyBorder="1" applyAlignment="1">
      <alignment horizontal="left"/>
    </xf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horizontal="left"/>
    </xf>
    <xf numFmtId="44" fontId="1" fillId="0" borderId="12" xfId="0" applyNumberFormat="1" applyFont="1" applyBorder="1" applyAlignment="1">
      <alignment horizontal="left"/>
    </xf>
    <xf numFmtId="44" fontId="1" fillId="0" borderId="5" xfId="0" applyNumberFormat="1" applyFont="1" applyBorder="1" applyAlignment="1"/>
    <xf numFmtId="44" fontId="1" fillId="0" borderId="13" xfId="0" applyNumberFormat="1" applyFont="1" applyBorder="1" applyAlignment="1"/>
    <xf numFmtId="44" fontId="1" fillId="0" borderId="14" xfId="0" applyNumberFormat="1" applyFont="1" applyBorder="1" applyAlignment="1"/>
    <xf numFmtId="0" fontId="1" fillId="0" borderId="8" xfId="0" applyFont="1" applyBorder="1" applyAlignment="1"/>
    <xf numFmtId="44" fontId="1" fillId="0" borderId="15" xfId="0" applyNumberFormat="1" applyFont="1" applyBorder="1" applyAlignment="1">
      <alignment horizontal="left"/>
    </xf>
    <xf numFmtId="44" fontId="1" fillId="0" borderId="16" xfId="0" applyNumberFormat="1" applyFont="1" applyBorder="1" applyAlignment="1">
      <alignment horizontal="left"/>
    </xf>
    <xf numFmtId="164" fontId="1" fillId="2" borderId="2" xfId="0" applyNumberFormat="1" applyFont="1" applyFill="1" applyBorder="1" applyAlignment="1">
      <alignment horizontal="left"/>
    </xf>
    <xf numFmtId="0" fontId="6" fillId="2" borderId="17" xfId="0" applyFont="1" applyFill="1" applyBorder="1" applyAlignment="1">
      <alignment horizontal="left"/>
    </xf>
    <xf numFmtId="0" fontId="6" fillId="2" borderId="18" xfId="0" applyFont="1" applyFill="1" applyBorder="1" applyAlignment="1">
      <alignment horizontal="left"/>
    </xf>
    <xf numFmtId="44" fontId="1" fillId="2" borderId="19" xfId="0" applyNumberFormat="1" applyFont="1" applyFill="1" applyBorder="1" applyAlignment="1">
      <alignment horizontal="left"/>
    </xf>
    <xf numFmtId="44" fontId="1" fillId="2" borderId="18" xfId="0" applyNumberFormat="1" applyFont="1" applyFill="1" applyBorder="1" applyAlignment="1">
      <alignment horizontal="left"/>
    </xf>
    <xf numFmtId="44" fontId="1" fillId="2" borderId="18" xfId="0" applyNumberFormat="1" applyFont="1" applyFill="1" applyBorder="1" applyAlignment="1"/>
    <xf numFmtId="44" fontId="1" fillId="2" borderId="20" xfId="0" applyNumberFormat="1" applyFont="1" applyFill="1" applyBorder="1" applyAlignment="1"/>
    <xf numFmtId="44" fontId="1" fillId="2" borderId="21" xfId="0" applyNumberFormat="1" applyFont="1" applyFill="1" applyBorder="1" applyAlignment="1"/>
    <xf numFmtId="44" fontId="1" fillId="2" borderId="6" xfId="0" applyNumberFormat="1" applyFont="1" applyFill="1" applyBorder="1" applyAlignment="1"/>
    <xf numFmtId="10" fontId="1" fillId="2" borderId="22" xfId="0" applyNumberFormat="1" applyFont="1" applyFill="1" applyBorder="1" applyAlignment="1">
      <alignment horizontal="left"/>
    </xf>
    <xf numFmtId="0" fontId="1" fillId="2" borderId="3" xfId="0" applyFont="1" applyFill="1" applyBorder="1" applyAlignment="1"/>
    <xf numFmtId="44" fontId="1" fillId="2" borderId="3" xfId="0" applyNumberFormat="1" applyFont="1" applyFill="1" applyBorder="1" applyAlignment="1"/>
    <xf numFmtId="0" fontId="1" fillId="2" borderId="0" xfId="0" applyFont="1" applyFill="1" applyAlignment="1">
      <alignment horizontal="left"/>
    </xf>
    <xf numFmtId="0" fontId="1" fillId="2" borderId="3" xfId="0" applyFont="1" applyFill="1" applyBorder="1" applyAlignment="1">
      <alignment horizontal="left" indent="3"/>
    </xf>
    <xf numFmtId="44" fontId="1" fillId="2" borderId="0" xfId="0" applyNumberFormat="1" applyFont="1" applyFill="1" applyAlignment="1">
      <alignment horizontal="left"/>
    </xf>
    <xf numFmtId="0" fontId="1" fillId="0" borderId="3" xfId="0" applyFont="1" applyBorder="1" applyAlignment="1">
      <alignment horizontal="right"/>
    </xf>
    <xf numFmtId="0" fontId="1" fillId="0" borderId="22" xfId="0" applyFont="1" applyBorder="1" applyAlignment="1">
      <alignment horizontal="left"/>
    </xf>
    <xf numFmtId="164" fontId="1" fillId="0" borderId="23" xfId="0" applyNumberFormat="1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7" fillId="0" borderId="0" xfId="1" applyBorder="1" applyAlignment="1">
      <alignment vertical="center"/>
    </xf>
    <xf numFmtId="164" fontId="1" fillId="0" borderId="0" xfId="0" applyNumberFormat="1" applyFont="1" applyBorder="1" applyAlignment="1">
      <alignment horizontal="left"/>
    </xf>
    <xf numFmtId="10" fontId="1" fillId="0" borderId="0" xfId="0" applyNumberFormat="1" applyFont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44" fontId="1" fillId="2" borderId="3" xfId="0" applyNumberFormat="1" applyFont="1" applyFill="1" applyBorder="1" applyAlignment="1">
      <alignment horizontal="left"/>
    </xf>
    <xf numFmtId="9" fontId="1" fillId="2" borderId="3" xfId="0" applyNumberFormat="1" applyFont="1" applyFill="1" applyBorder="1" applyAlignment="1">
      <alignment horizontal="left"/>
    </xf>
    <xf numFmtId="10" fontId="1" fillId="2" borderId="3" xfId="0" applyNumberFormat="1" applyFont="1" applyFill="1" applyBorder="1" applyAlignment="1">
      <alignment horizontal="left"/>
    </xf>
    <xf numFmtId="164" fontId="1" fillId="2" borderId="3" xfId="0" applyNumberFormat="1" applyFont="1" applyFill="1" applyBorder="1" applyAlignment="1">
      <alignment horizontal="left"/>
    </xf>
    <xf numFmtId="0" fontId="7" fillId="0" borderId="0" xfId="1"/>
    <xf numFmtId="0" fontId="1" fillId="2" borderId="19" xfId="0" applyFont="1" applyFill="1" applyBorder="1" applyAlignment="1">
      <alignment horizontal="left"/>
    </xf>
    <xf numFmtId="10" fontId="1" fillId="2" borderId="18" xfId="0" applyNumberFormat="1" applyFont="1" applyFill="1" applyBorder="1" applyAlignment="1">
      <alignment horizontal="left"/>
    </xf>
    <xf numFmtId="10" fontId="1" fillId="0" borderId="18" xfId="0" applyNumberFormat="1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44" fontId="3" fillId="0" borderId="3" xfId="0" applyNumberFormat="1" applyFont="1" applyBorder="1" applyAlignment="1">
      <alignment horizontal="left"/>
    </xf>
    <xf numFmtId="165" fontId="1" fillId="0" borderId="0" xfId="0" applyNumberFormat="1" applyFont="1" applyAlignment="1">
      <alignment horizontal="left"/>
    </xf>
    <xf numFmtId="0" fontId="3" fillId="0" borderId="0" xfId="0" applyFont="1" applyBorder="1" applyAlignment="1"/>
    <xf numFmtId="0" fontId="1" fillId="3" borderId="7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44" fontId="3" fillId="3" borderId="3" xfId="0" applyNumberFormat="1" applyFont="1" applyFill="1" applyBorder="1" applyAlignment="1">
      <alignment horizontal="left"/>
    </xf>
    <xf numFmtId="10" fontId="3" fillId="0" borderId="27" xfId="0" applyNumberFormat="1" applyFont="1" applyBorder="1" applyAlignment="1">
      <alignment horizontal="left"/>
    </xf>
    <xf numFmtId="10" fontId="3" fillId="0" borderId="26" xfId="0" applyNumberFormat="1" applyFont="1" applyBorder="1" applyAlignment="1">
      <alignment horizontal="left"/>
    </xf>
    <xf numFmtId="0" fontId="3" fillId="0" borderId="3" xfId="0" applyFont="1" applyBorder="1" applyAlignment="1">
      <alignment horizont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fmobiliteit.nl/werkgever/nieuws/nea-index-41-2026" TargetMode="External"/><Relationship Id="rId1" Type="http://schemas.openxmlformats.org/officeDocument/2006/relationships/hyperlink" Target="https://vng.nl/artikelen/indexatie-jeugdwet-en-wmo-2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28BCE-316B-401D-A567-41BDAB074F64}">
  <dimension ref="A2:K91"/>
  <sheetViews>
    <sheetView tabSelected="1" topLeftCell="C1" workbookViewId="0">
      <selection activeCell="C12" sqref="C12"/>
    </sheetView>
  </sheetViews>
  <sheetFormatPr defaultColWidth="9" defaultRowHeight="14.5" x14ac:dyDescent="0.35"/>
  <cols>
    <col min="1" max="1" width="54.54296875" style="2" customWidth="1"/>
    <col min="2" max="2" width="11.453125" style="12" customWidth="1"/>
    <col min="3" max="3" width="43.81640625" style="2" customWidth="1"/>
    <col min="4" max="4" width="21.26953125" style="2" customWidth="1"/>
    <col min="5" max="5" width="24.26953125" style="3" customWidth="1"/>
    <col min="6" max="6" width="25.1796875" style="2" customWidth="1"/>
    <col min="7" max="7" width="24.81640625" style="2" customWidth="1"/>
    <col min="8" max="8" width="25.453125" style="2" customWidth="1"/>
    <col min="9" max="9" width="24" style="2" customWidth="1"/>
    <col min="10" max="10" width="13.453125" style="2" customWidth="1"/>
    <col min="11" max="16384" width="9" style="2"/>
  </cols>
  <sheetData>
    <row r="2" spans="1:10" ht="15" thickBot="1" x14ac:dyDescent="0.4">
      <c r="A2" s="30"/>
      <c r="B2" s="31"/>
      <c r="C2" s="31" t="s">
        <v>100</v>
      </c>
      <c r="D2" s="31"/>
    </row>
    <row r="3" spans="1:10" ht="15" thickBot="1" x14ac:dyDescent="0.4">
      <c r="H3" s="85">
        <v>1.4999999999999999E-2</v>
      </c>
      <c r="I3" s="95">
        <v>4.1000000000000002E-2</v>
      </c>
      <c r="J3" s="86" t="s">
        <v>83</v>
      </c>
    </row>
    <row r="4" spans="1:10" ht="15" thickBot="1" x14ac:dyDescent="0.4">
      <c r="A4" s="4"/>
      <c r="B4" s="13"/>
      <c r="C4" s="4"/>
      <c r="D4" s="4"/>
      <c r="E4" s="5"/>
      <c r="F4" s="52">
        <v>1.6729999999999998E-2</v>
      </c>
      <c r="G4" s="61">
        <v>4.6969999999999998E-2</v>
      </c>
      <c r="H4" s="84">
        <v>4.9099999999999998E-2</v>
      </c>
      <c r="I4" s="94">
        <v>5.1299999999999998E-2</v>
      </c>
      <c r="J4" s="87" t="s">
        <v>82</v>
      </c>
    </row>
    <row r="5" spans="1:10" x14ac:dyDescent="0.35">
      <c r="A5" s="16" t="s">
        <v>0</v>
      </c>
      <c r="B5" s="14" t="s">
        <v>53</v>
      </c>
      <c r="C5" s="6" t="s">
        <v>60</v>
      </c>
      <c r="D5" s="6" t="s">
        <v>46</v>
      </c>
      <c r="E5" s="7" t="s">
        <v>68</v>
      </c>
      <c r="F5" s="6" t="s">
        <v>74</v>
      </c>
      <c r="G5" s="53" t="s">
        <v>99</v>
      </c>
      <c r="H5" s="83" t="s">
        <v>80</v>
      </c>
      <c r="I5" s="91" t="s">
        <v>93</v>
      </c>
    </row>
    <row r="6" spans="1:10" x14ac:dyDescent="0.35">
      <c r="A6" s="19" t="s">
        <v>33</v>
      </c>
      <c r="B6" s="20"/>
      <c r="C6" s="21"/>
      <c r="D6" s="21"/>
      <c r="E6" s="22"/>
      <c r="F6" s="21"/>
      <c r="G6" s="54"/>
      <c r="H6" s="56"/>
      <c r="I6" s="92"/>
    </row>
    <row r="7" spans="1:10" x14ac:dyDescent="0.35">
      <c r="A7" s="23" t="s">
        <v>1</v>
      </c>
      <c r="B7" s="10">
        <v>10101</v>
      </c>
      <c r="C7" s="8" t="s">
        <v>56</v>
      </c>
      <c r="D7" s="17" t="s">
        <v>47</v>
      </c>
      <c r="E7" s="18">
        <v>677.54571702313103</v>
      </c>
      <c r="F7" s="18">
        <f>(E7*$F$4)+E7</f>
        <v>688.881056868928</v>
      </c>
      <c r="G7" s="55">
        <f>(F7*$G$4)+F7</f>
        <v>721.23780011006158</v>
      </c>
      <c r="H7" s="56">
        <f>G7*(1+$H$4)</f>
        <v>756.65057609546557</v>
      </c>
      <c r="I7" s="93">
        <f>H7*(1+$I$4)</f>
        <v>795.46675064916292</v>
      </c>
      <c r="J7" s="89"/>
    </row>
    <row r="8" spans="1:10" x14ac:dyDescent="0.35">
      <c r="A8" s="23" t="s">
        <v>2</v>
      </c>
      <c r="B8" s="10">
        <v>10102</v>
      </c>
      <c r="C8" s="8" t="s">
        <v>56</v>
      </c>
      <c r="D8" s="8" t="s">
        <v>47</v>
      </c>
      <c r="E8" s="9">
        <v>526.98470591125704</v>
      </c>
      <c r="F8" s="9">
        <f t="shared" ref="F8:F74" si="0">(E8*$F$4)+E8</f>
        <v>535.80116004115234</v>
      </c>
      <c r="G8" s="56">
        <f t="shared" ref="G8:G74" si="1">(F8*$G$4)+F8</f>
        <v>560.96774052828528</v>
      </c>
      <c r="H8" s="56">
        <f t="shared" ref="H8:H74" si="2">G8*(1+$H$4)</f>
        <v>588.511256588224</v>
      </c>
      <c r="I8" s="93">
        <f t="shared" ref="I8:I65" si="3">H8*(1+$I$4)</f>
        <v>618.70188405119984</v>
      </c>
      <c r="J8" s="89"/>
    </row>
    <row r="9" spans="1:10" x14ac:dyDescent="0.35">
      <c r="A9" s="23" t="s">
        <v>3</v>
      </c>
      <c r="B9" s="10">
        <v>10103</v>
      </c>
      <c r="C9" s="8" t="s">
        <v>56</v>
      </c>
      <c r="D9" s="8" t="s">
        <v>47</v>
      </c>
      <c r="E9" s="9">
        <v>451.69361684547101</v>
      </c>
      <c r="F9" s="9">
        <f t="shared" si="0"/>
        <v>459.25045105529574</v>
      </c>
      <c r="G9" s="56">
        <f t="shared" si="1"/>
        <v>480.821444741363</v>
      </c>
      <c r="H9" s="56">
        <f t="shared" si="2"/>
        <v>504.42977767816387</v>
      </c>
      <c r="I9" s="93">
        <f t="shared" si="3"/>
        <v>530.30702527305368</v>
      </c>
      <c r="J9" s="89"/>
    </row>
    <row r="10" spans="1:10" x14ac:dyDescent="0.35">
      <c r="A10" s="23" t="s">
        <v>4</v>
      </c>
      <c r="B10" s="10">
        <v>10104</v>
      </c>
      <c r="C10" s="8" t="s">
        <v>56</v>
      </c>
      <c r="D10" s="8" t="s">
        <v>47</v>
      </c>
      <c r="E10" s="9">
        <v>225.85210017766002</v>
      </c>
      <c r="F10" s="9">
        <f t="shared" si="0"/>
        <v>229.63060581363226</v>
      </c>
      <c r="G10" s="56">
        <f t="shared" si="1"/>
        <v>240.41635536869856</v>
      </c>
      <c r="H10" s="56">
        <f t="shared" si="2"/>
        <v>252.22079841730164</v>
      </c>
      <c r="I10" s="93">
        <f t="shared" si="3"/>
        <v>265.15972537610918</v>
      </c>
      <c r="J10" s="89"/>
    </row>
    <row r="11" spans="1:10" x14ac:dyDescent="0.35">
      <c r="A11" s="26" t="s">
        <v>5</v>
      </c>
      <c r="B11" s="10">
        <v>10106</v>
      </c>
      <c r="C11" s="8" t="s">
        <v>56</v>
      </c>
      <c r="D11" s="8" t="s">
        <v>47</v>
      </c>
      <c r="E11" s="9">
        <v>112.92605008883001</v>
      </c>
      <c r="F11" s="9">
        <f t="shared" si="0"/>
        <v>114.81530290681613</v>
      </c>
      <c r="G11" s="56">
        <f t="shared" si="1"/>
        <v>120.20817768434928</v>
      </c>
      <c r="H11" s="56">
        <f t="shared" si="2"/>
        <v>126.11039920865082</v>
      </c>
      <c r="I11" s="93">
        <f t="shared" si="3"/>
        <v>132.57986268805459</v>
      </c>
      <c r="J11" s="89"/>
    </row>
    <row r="12" spans="1:10" x14ac:dyDescent="0.35">
      <c r="A12" s="23"/>
      <c r="B12" s="10"/>
      <c r="C12" s="8"/>
      <c r="D12" s="8"/>
      <c r="E12" s="9"/>
      <c r="F12" s="9"/>
      <c r="G12" s="56"/>
      <c r="H12" s="56"/>
      <c r="I12" s="93"/>
      <c r="J12" s="89"/>
    </row>
    <row r="13" spans="1:10" x14ac:dyDescent="0.35">
      <c r="A13" s="24" t="s">
        <v>34</v>
      </c>
      <c r="B13" s="10"/>
      <c r="C13" s="8"/>
      <c r="D13" s="8"/>
      <c r="E13" s="9"/>
      <c r="F13" s="9"/>
      <c r="G13" s="56"/>
      <c r="H13" s="56"/>
      <c r="I13" s="93"/>
      <c r="J13" s="89"/>
    </row>
    <row r="14" spans="1:10" x14ac:dyDescent="0.35">
      <c r="A14" s="23" t="s">
        <v>6</v>
      </c>
      <c r="B14" s="10">
        <v>10201</v>
      </c>
      <c r="C14" s="8" t="s">
        <v>56</v>
      </c>
      <c r="D14" s="8" t="s">
        <v>47</v>
      </c>
      <c r="E14" s="9">
        <v>451.69361684547101</v>
      </c>
      <c r="F14" s="9">
        <f t="shared" si="0"/>
        <v>459.25045105529574</v>
      </c>
      <c r="G14" s="56">
        <f t="shared" si="1"/>
        <v>480.821444741363</v>
      </c>
      <c r="H14" s="56">
        <f t="shared" si="2"/>
        <v>504.42977767816387</v>
      </c>
      <c r="I14" s="93">
        <f t="shared" si="3"/>
        <v>530.30702527305368</v>
      </c>
      <c r="J14" s="89"/>
    </row>
    <row r="15" spans="1:10" x14ac:dyDescent="0.35">
      <c r="A15" s="23" t="s">
        <v>7</v>
      </c>
      <c r="B15" s="10">
        <v>10202</v>
      </c>
      <c r="C15" s="8" t="s">
        <v>56</v>
      </c>
      <c r="D15" s="8" t="s">
        <v>47</v>
      </c>
      <c r="E15" s="9">
        <v>301.13260573359696</v>
      </c>
      <c r="F15" s="9">
        <f t="shared" si="0"/>
        <v>306.17055422752003</v>
      </c>
      <c r="G15" s="56">
        <f t="shared" si="1"/>
        <v>320.55138515958663</v>
      </c>
      <c r="H15" s="56">
        <f t="shared" si="2"/>
        <v>336.29045817092231</v>
      </c>
      <c r="I15" s="93">
        <f t="shared" si="3"/>
        <v>353.5421586750906</v>
      </c>
      <c r="J15" s="89"/>
    </row>
    <row r="16" spans="1:10" x14ac:dyDescent="0.35">
      <c r="A16" s="23" t="s">
        <v>8</v>
      </c>
      <c r="B16" s="10">
        <v>10203</v>
      </c>
      <c r="C16" s="8" t="s">
        <v>56</v>
      </c>
      <c r="D16" s="8" t="s">
        <v>47</v>
      </c>
      <c r="E16" s="9">
        <v>225.85210017766002</v>
      </c>
      <c r="F16" s="9">
        <f t="shared" si="0"/>
        <v>229.63060581363226</v>
      </c>
      <c r="G16" s="56">
        <f t="shared" si="1"/>
        <v>240.41635536869856</v>
      </c>
      <c r="H16" s="56">
        <f t="shared" si="2"/>
        <v>252.22079841730164</v>
      </c>
      <c r="I16" s="93">
        <f t="shared" si="3"/>
        <v>265.15972537610918</v>
      </c>
      <c r="J16" s="89"/>
    </row>
    <row r="17" spans="1:10" x14ac:dyDescent="0.35">
      <c r="A17" s="23" t="s">
        <v>9</v>
      </c>
      <c r="B17" s="10">
        <v>10204</v>
      </c>
      <c r="C17" s="8" t="s">
        <v>56</v>
      </c>
      <c r="D17" s="8" t="s">
        <v>47</v>
      </c>
      <c r="E17" s="9">
        <v>150.561011111874</v>
      </c>
      <c r="F17" s="9">
        <f t="shared" si="0"/>
        <v>153.07989682777566</v>
      </c>
      <c r="G17" s="56">
        <f t="shared" si="1"/>
        <v>160.27005958177628</v>
      </c>
      <c r="H17" s="56">
        <f t="shared" si="2"/>
        <v>168.13931950724148</v>
      </c>
      <c r="I17" s="93">
        <f t="shared" si="3"/>
        <v>176.76486659796296</v>
      </c>
      <c r="J17" s="89"/>
    </row>
    <row r="18" spans="1:10" x14ac:dyDescent="0.35">
      <c r="A18" s="23" t="s">
        <v>10</v>
      </c>
      <c r="B18" s="10">
        <v>10206</v>
      </c>
      <c r="C18" s="8" t="s">
        <v>56</v>
      </c>
      <c r="D18" s="8" t="s">
        <v>47</v>
      </c>
      <c r="E18" s="9">
        <v>75.280505555936998</v>
      </c>
      <c r="F18" s="9">
        <f t="shared" si="0"/>
        <v>76.539948413887828</v>
      </c>
      <c r="G18" s="56">
        <f t="shared" si="1"/>
        <v>80.13502979088814</v>
      </c>
      <c r="H18" s="56">
        <f t="shared" si="2"/>
        <v>84.069659753620741</v>
      </c>
      <c r="I18" s="93">
        <f t="shared" si="3"/>
        <v>88.382433298981482</v>
      </c>
      <c r="J18" s="89"/>
    </row>
    <row r="19" spans="1:10" x14ac:dyDescent="0.35">
      <c r="A19" s="25"/>
      <c r="B19" s="10"/>
      <c r="C19" s="8"/>
      <c r="D19" s="8"/>
      <c r="E19" s="9"/>
      <c r="F19" s="9"/>
      <c r="G19" s="56"/>
      <c r="H19" s="56"/>
      <c r="I19" s="93"/>
      <c r="J19" s="89"/>
    </row>
    <row r="20" spans="1:10" x14ac:dyDescent="0.35">
      <c r="A20" s="24" t="s">
        <v>35</v>
      </c>
      <c r="B20" s="10"/>
      <c r="C20" s="8"/>
      <c r="D20" s="8"/>
      <c r="E20" s="9"/>
      <c r="F20" s="9"/>
      <c r="G20" s="56"/>
      <c r="H20" s="56"/>
      <c r="I20" s="93"/>
      <c r="J20" s="89"/>
    </row>
    <row r="21" spans="1:10" x14ac:dyDescent="0.35">
      <c r="A21" s="23" t="s">
        <v>11</v>
      </c>
      <c r="B21" s="10">
        <v>10301</v>
      </c>
      <c r="C21" s="8" t="s">
        <v>56</v>
      </c>
      <c r="D21" s="8" t="s">
        <v>47</v>
      </c>
      <c r="E21" s="9">
        <v>451.69361684547101</v>
      </c>
      <c r="F21" s="9">
        <f t="shared" si="0"/>
        <v>459.25045105529574</v>
      </c>
      <c r="G21" s="56">
        <f t="shared" si="1"/>
        <v>480.821444741363</v>
      </c>
      <c r="H21" s="56">
        <f t="shared" si="2"/>
        <v>504.42977767816387</v>
      </c>
      <c r="I21" s="93">
        <f t="shared" si="3"/>
        <v>530.30702527305368</v>
      </c>
      <c r="J21" s="89"/>
    </row>
    <row r="22" spans="1:10" x14ac:dyDescent="0.35">
      <c r="A22" s="23" t="s">
        <v>12</v>
      </c>
      <c r="B22" s="10">
        <v>10302</v>
      </c>
      <c r="C22" s="8" t="s">
        <v>56</v>
      </c>
      <c r="D22" s="8" t="s">
        <v>47</v>
      </c>
      <c r="E22" s="9">
        <v>301.13260573359696</v>
      </c>
      <c r="F22" s="9">
        <f t="shared" si="0"/>
        <v>306.17055422752003</v>
      </c>
      <c r="G22" s="56">
        <f t="shared" si="1"/>
        <v>320.55138515958663</v>
      </c>
      <c r="H22" s="56">
        <f t="shared" si="2"/>
        <v>336.29045817092231</v>
      </c>
      <c r="I22" s="93">
        <f t="shared" si="3"/>
        <v>353.5421586750906</v>
      </c>
      <c r="J22" s="89"/>
    </row>
    <row r="23" spans="1:10" x14ac:dyDescent="0.35">
      <c r="A23" s="23" t="s">
        <v>13</v>
      </c>
      <c r="B23" s="10">
        <v>10303</v>
      </c>
      <c r="C23" s="8" t="s">
        <v>56</v>
      </c>
      <c r="D23" s="8" t="s">
        <v>47</v>
      </c>
      <c r="E23" s="9">
        <v>225.85210017766002</v>
      </c>
      <c r="F23" s="9">
        <f t="shared" si="0"/>
        <v>229.63060581363226</v>
      </c>
      <c r="G23" s="56">
        <f t="shared" si="1"/>
        <v>240.41635536869856</v>
      </c>
      <c r="H23" s="56">
        <f t="shared" si="2"/>
        <v>252.22079841730164</v>
      </c>
      <c r="I23" s="93">
        <f t="shared" si="3"/>
        <v>265.15972537610918</v>
      </c>
      <c r="J23" s="89"/>
    </row>
    <row r="24" spans="1:10" x14ac:dyDescent="0.35">
      <c r="A24" s="23" t="s">
        <v>14</v>
      </c>
      <c r="B24" s="10">
        <v>10304</v>
      </c>
      <c r="C24" s="8" t="s">
        <v>56</v>
      </c>
      <c r="D24" s="8" t="s">
        <v>47</v>
      </c>
      <c r="E24" s="9">
        <v>150.561011111874</v>
      </c>
      <c r="F24" s="9">
        <f t="shared" si="0"/>
        <v>153.07989682777566</v>
      </c>
      <c r="G24" s="56">
        <f t="shared" si="1"/>
        <v>160.27005958177628</v>
      </c>
      <c r="H24" s="56">
        <f t="shared" si="2"/>
        <v>168.13931950724148</v>
      </c>
      <c r="I24" s="93">
        <f t="shared" si="3"/>
        <v>176.76486659796296</v>
      </c>
      <c r="J24" s="89"/>
    </row>
    <row r="25" spans="1:10" x14ac:dyDescent="0.35">
      <c r="A25" s="23" t="s">
        <v>15</v>
      </c>
      <c r="B25" s="10">
        <v>10306</v>
      </c>
      <c r="C25" s="8" t="s">
        <v>56</v>
      </c>
      <c r="D25" s="8" t="s">
        <v>47</v>
      </c>
      <c r="E25" s="9">
        <v>75.280505555936998</v>
      </c>
      <c r="F25" s="9">
        <f t="shared" si="0"/>
        <v>76.539948413887828</v>
      </c>
      <c r="G25" s="56">
        <f t="shared" si="1"/>
        <v>80.13502979088814</v>
      </c>
      <c r="H25" s="56">
        <f t="shared" si="2"/>
        <v>84.069659753620741</v>
      </c>
      <c r="I25" s="93">
        <f t="shared" si="3"/>
        <v>88.382433298981482</v>
      </c>
      <c r="J25" s="89"/>
    </row>
    <row r="26" spans="1:10" x14ac:dyDescent="0.35">
      <c r="A26" s="23"/>
      <c r="B26" s="10"/>
      <c r="C26" s="8"/>
      <c r="D26" s="8"/>
      <c r="E26" s="9"/>
      <c r="F26" s="9"/>
      <c r="G26" s="56"/>
      <c r="H26" s="56"/>
      <c r="I26" s="93"/>
      <c r="J26" s="89"/>
    </row>
    <row r="27" spans="1:10" x14ac:dyDescent="0.35">
      <c r="A27" s="24" t="s">
        <v>36</v>
      </c>
      <c r="B27" s="10"/>
      <c r="C27" s="8"/>
      <c r="D27" s="8"/>
      <c r="E27" s="9"/>
      <c r="F27" s="9"/>
      <c r="G27" s="56"/>
      <c r="H27" s="56"/>
      <c r="I27" s="93"/>
      <c r="J27" s="89"/>
    </row>
    <row r="28" spans="1:10" x14ac:dyDescent="0.35">
      <c r="A28" s="23" t="s">
        <v>16</v>
      </c>
      <c r="B28" s="10">
        <v>10401</v>
      </c>
      <c r="C28" s="8" t="s">
        <v>56</v>
      </c>
      <c r="D28" s="8" t="s">
        <v>47</v>
      </c>
      <c r="E28" s="9">
        <v>1280.3295204729259</v>
      </c>
      <c r="F28" s="9">
        <f t="shared" si="0"/>
        <v>1301.7494333504378</v>
      </c>
      <c r="G28" s="56">
        <f t="shared" si="1"/>
        <v>1362.8926042349078</v>
      </c>
      <c r="H28" s="56">
        <f t="shared" si="2"/>
        <v>1429.8106311028416</v>
      </c>
      <c r="I28" s="93">
        <f t="shared" si="3"/>
        <v>1503.1599164784172</v>
      </c>
      <c r="J28" s="89"/>
    </row>
    <row r="29" spans="1:10" x14ac:dyDescent="0.35">
      <c r="A29" s="23" t="s">
        <v>17</v>
      </c>
      <c r="B29" s="10">
        <v>10402</v>
      </c>
      <c r="C29" s="8" t="s">
        <v>56</v>
      </c>
      <c r="D29" s="8" t="s">
        <v>47</v>
      </c>
      <c r="E29" s="9">
        <v>880.21993063148113</v>
      </c>
      <c r="F29" s="9">
        <f t="shared" si="0"/>
        <v>894.94601007094582</v>
      </c>
      <c r="G29" s="56">
        <f t="shared" si="1"/>
        <v>936.98162416397815</v>
      </c>
      <c r="H29" s="56">
        <f t="shared" si="2"/>
        <v>982.98742191042936</v>
      </c>
      <c r="I29" s="93">
        <f t="shared" si="3"/>
        <v>1033.4146766544343</v>
      </c>
      <c r="J29" s="89"/>
    </row>
    <row r="30" spans="1:10" x14ac:dyDescent="0.35">
      <c r="A30" s="23" t="s">
        <v>18</v>
      </c>
      <c r="B30" s="10">
        <v>10403</v>
      </c>
      <c r="C30" s="8" t="s">
        <v>56</v>
      </c>
      <c r="D30" s="8" t="s">
        <v>47</v>
      </c>
      <c r="E30" s="9">
        <v>560.14284226817404</v>
      </c>
      <c r="F30" s="9">
        <f t="shared" si="0"/>
        <v>569.51403201932055</v>
      </c>
      <c r="G30" s="56">
        <f t="shared" si="1"/>
        <v>596.26410610326809</v>
      </c>
      <c r="H30" s="56">
        <f t="shared" si="2"/>
        <v>625.54067371293854</v>
      </c>
      <c r="I30" s="93">
        <f t="shared" si="3"/>
        <v>657.63091027441226</v>
      </c>
      <c r="J30" s="89"/>
    </row>
    <row r="31" spans="1:10" x14ac:dyDescent="0.35">
      <c r="A31" s="23" t="s">
        <v>19</v>
      </c>
      <c r="B31" s="10">
        <v>10404</v>
      </c>
      <c r="C31" s="8" t="s">
        <v>56</v>
      </c>
      <c r="D31" s="8" t="s">
        <v>47</v>
      </c>
      <c r="E31" s="9">
        <v>246.458193853663</v>
      </c>
      <c r="F31" s="9">
        <f t="shared" si="0"/>
        <v>250.58143943683478</v>
      </c>
      <c r="G31" s="56">
        <f t="shared" si="1"/>
        <v>262.3512496471829</v>
      </c>
      <c r="H31" s="56">
        <f t="shared" si="2"/>
        <v>275.23269600485958</v>
      </c>
      <c r="I31" s="93">
        <f t="shared" si="3"/>
        <v>289.35213330990882</v>
      </c>
      <c r="J31" s="89"/>
    </row>
    <row r="32" spans="1:10" x14ac:dyDescent="0.35">
      <c r="A32" s="23" t="s">
        <v>20</v>
      </c>
      <c r="B32" s="10">
        <v>10406</v>
      </c>
      <c r="C32" s="8" t="s">
        <v>56</v>
      </c>
      <c r="D32" s="8" t="s">
        <v>47</v>
      </c>
      <c r="E32" s="9">
        <v>68.919816136688013</v>
      </c>
      <c r="F32" s="9">
        <f t="shared" si="0"/>
        <v>70.072844660654809</v>
      </c>
      <c r="G32" s="56">
        <f t="shared" si="1"/>
        <v>73.364166174365764</v>
      </c>
      <c r="H32" s="56">
        <f t="shared" si="2"/>
        <v>76.966346733527118</v>
      </c>
      <c r="I32" s="93">
        <f t="shared" si="3"/>
        <v>80.914720320957045</v>
      </c>
      <c r="J32" s="89"/>
    </row>
    <row r="33" spans="1:11" x14ac:dyDescent="0.35">
      <c r="A33" s="25"/>
      <c r="B33" s="10"/>
      <c r="C33" s="8"/>
      <c r="D33" s="8"/>
      <c r="E33" s="9"/>
      <c r="F33" s="9"/>
      <c r="G33" s="56"/>
      <c r="H33" s="56"/>
      <c r="I33" s="93"/>
      <c r="J33" s="89"/>
    </row>
    <row r="34" spans="1:11" x14ac:dyDescent="0.35">
      <c r="A34" s="24" t="s">
        <v>38</v>
      </c>
      <c r="B34" s="10"/>
      <c r="C34" s="8"/>
      <c r="D34" s="8"/>
      <c r="E34" s="9"/>
      <c r="F34" s="9"/>
      <c r="G34" s="56"/>
      <c r="H34" s="56"/>
      <c r="I34" s="93"/>
      <c r="J34" s="89"/>
    </row>
    <row r="35" spans="1:11" x14ac:dyDescent="0.35">
      <c r="A35" s="26" t="s">
        <v>21</v>
      </c>
      <c r="B35" s="10">
        <v>10501</v>
      </c>
      <c r="C35" s="10" t="s">
        <v>56</v>
      </c>
      <c r="D35" s="10" t="s">
        <v>47</v>
      </c>
      <c r="E35" s="11">
        <v>617.31496247247196</v>
      </c>
      <c r="F35" s="11">
        <f t="shared" si="0"/>
        <v>627.64264179463646</v>
      </c>
      <c r="G35" s="57">
        <f t="shared" si="1"/>
        <v>657.12301667973054</v>
      </c>
      <c r="H35" s="56">
        <f t="shared" si="2"/>
        <v>689.38775679870525</v>
      </c>
      <c r="I35" s="93">
        <f t="shared" si="3"/>
        <v>724.75334872247879</v>
      </c>
      <c r="J35" s="89"/>
    </row>
    <row r="36" spans="1:11" x14ac:dyDescent="0.35">
      <c r="A36" s="26" t="s">
        <v>22</v>
      </c>
      <c r="B36" s="10">
        <v>10502</v>
      </c>
      <c r="C36" s="10" t="s">
        <v>56</v>
      </c>
      <c r="D36" s="10" t="s">
        <v>47</v>
      </c>
      <c r="E36" s="11">
        <v>409.92050347146795</v>
      </c>
      <c r="F36" s="11">
        <f t="shared" si="0"/>
        <v>416.77847349454561</v>
      </c>
      <c r="G36" s="57">
        <f t="shared" si="1"/>
        <v>436.35455839458439</v>
      </c>
      <c r="H36" s="56">
        <f t="shared" si="2"/>
        <v>457.77956721175843</v>
      </c>
      <c r="I36" s="93">
        <f t="shared" si="3"/>
        <v>481.26365900972161</v>
      </c>
      <c r="J36" s="89"/>
    </row>
    <row r="37" spans="1:11" x14ac:dyDescent="0.35">
      <c r="A37" s="26" t="s">
        <v>66</v>
      </c>
      <c r="B37" s="15" t="s">
        <v>54</v>
      </c>
      <c r="C37" s="10" t="s">
        <v>56</v>
      </c>
      <c r="D37" s="10" t="s">
        <v>47</v>
      </c>
      <c r="E37" s="11">
        <v>341.603947396173</v>
      </c>
      <c r="F37" s="11">
        <f t="shared" si="0"/>
        <v>347.31898143611096</v>
      </c>
      <c r="G37" s="57">
        <f t="shared" si="1"/>
        <v>363.63255399416511</v>
      </c>
      <c r="H37" s="56">
        <f t="shared" si="2"/>
        <v>381.48691239527858</v>
      </c>
      <c r="I37" s="93">
        <f t="shared" si="3"/>
        <v>401.05719100115635</v>
      </c>
      <c r="J37" s="89"/>
    </row>
    <row r="38" spans="1:11" x14ac:dyDescent="0.35">
      <c r="A38" s="23" t="s">
        <v>67</v>
      </c>
      <c r="B38" s="15" t="s">
        <v>55</v>
      </c>
      <c r="C38" s="10" t="s">
        <v>56</v>
      </c>
      <c r="D38" s="10" t="s">
        <v>47</v>
      </c>
      <c r="E38" s="11">
        <v>304.99558682848203</v>
      </c>
      <c r="F38" s="11">
        <f t="shared" si="0"/>
        <v>310.09816299612254</v>
      </c>
      <c r="G38" s="57">
        <f t="shared" si="1"/>
        <v>324.6634737120504</v>
      </c>
      <c r="H38" s="56">
        <f t="shared" si="2"/>
        <v>340.60445027131203</v>
      </c>
      <c r="I38" s="93">
        <f t="shared" si="3"/>
        <v>358.07745857023031</v>
      </c>
      <c r="J38" s="89"/>
    </row>
    <row r="39" spans="1:11" x14ac:dyDescent="0.35">
      <c r="A39" s="26" t="s">
        <v>51</v>
      </c>
      <c r="B39" s="10">
        <v>10505</v>
      </c>
      <c r="C39" s="10" t="s">
        <v>56</v>
      </c>
      <c r="D39" s="10" t="s">
        <v>47</v>
      </c>
      <c r="E39" s="11">
        <v>231.80003271279801</v>
      </c>
      <c r="F39" s="11">
        <f t="shared" si="0"/>
        <v>235.67804726008313</v>
      </c>
      <c r="G39" s="57">
        <f t="shared" si="1"/>
        <v>246.74784513988925</v>
      </c>
      <c r="H39" s="56">
        <f t="shared" si="2"/>
        <v>258.8631643362578</v>
      </c>
      <c r="I39" s="93">
        <f t="shared" si="3"/>
        <v>272.14284466670779</v>
      </c>
      <c r="J39" s="89"/>
    </row>
    <row r="40" spans="1:11" x14ac:dyDescent="0.35">
      <c r="A40" s="23" t="s">
        <v>29</v>
      </c>
      <c r="B40" s="10">
        <v>10910</v>
      </c>
      <c r="C40" s="10" t="s">
        <v>57</v>
      </c>
      <c r="D40" s="10" t="s">
        <v>58</v>
      </c>
      <c r="E40" s="11">
        <v>18.277721509222999</v>
      </c>
      <c r="F40" s="11">
        <f t="shared" si="0"/>
        <v>18.5835077900723</v>
      </c>
      <c r="G40" s="57">
        <f t="shared" si="1"/>
        <v>19.456375150971997</v>
      </c>
      <c r="H40" s="56">
        <f t="shared" si="2"/>
        <v>20.411683170884722</v>
      </c>
      <c r="I40" s="93">
        <f t="shared" si="3"/>
        <v>21.458802517551106</v>
      </c>
      <c r="J40" s="89"/>
    </row>
    <row r="41" spans="1:11" x14ac:dyDescent="0.35">
      <c r="A41" s="27" t="s">
        <v>43</v>
      </c>
      <c r="B41" s="10">
        <v>10970</v>
      </c>
      <c r="C41" s="10" t="s">
        <v>56</v>
      </c>
      <c r="D41" s="10" t="s">
        <v>47</v>
      </c>
      <c r="E41" s="11">
        <v>85.398340971580993</v>
      </c>
      <c r="F41" s="11">
        <f t="shared" si="0"/>
        <v>86.827055216035546</v>
      </c>
      <c r="G41" s="57">
        <f t="shared" si="1"/>
        <v>90.905321999532731</v>
      </c>
      <c r="H41" s="56">
        <f t="shared" si="2"/>
        <v>95.368773309709781</v>
      </c>
      <c r="I41" s="93">
        <f t="shared" si="3"/>
        <v>100.26119138049788</v>
      </c>
      <c r="J41" s="89"/>
    </row>
    <row r="42" spans="1:11" x14ac:dyDescent="0.35">
      <c r="A42" s="25" t="s">
        <v>42</v>
      </c>
      <c r="B42" s="10">
        <v>10980</v>
      </c>
      <c r="C42" s="10" t="s">
        <v>59</v>
      </c>
      <c r="D42" s="10" t="s">
        <v>58</v>
      </c>
      <c r="E42" s="11">
        <v>0.62601460756835015</v>
      </c>
      <c r="F42" s="11">
        <f t="shared" si="0"/>
        <v>0.63648783195296865</v>
      </c>
      <c r="G42" s="57">
        <f t="shared" si="1"/>
        <v>0.66638366541979954</v>
      </c>
      <c r="H42" s="56">
        <f t="shared" si="2"/>
        <v>0.69910310339191162</v>
      </c>
      <c r="I42" s="93">
        <v>0.74</v>
      </c>
      <c r="J42" s="3">
        <f>I42*60</f>
        <v>44.4</v>
      </c>
      <c r="K42" s="2" t="s">
        <v>98</v>
      </c>
    </row>
    <row r="43" spans="1:11" s="64" customFormat="1" x14ac:dyDescent="0.35">
      <c r="A43" s="29" t="s">
        <v>85</v>
      </c>
      <c r="B43" s="65" t="s">
        <v>79</v>
      </c>
      <c r="C43" s="62" t="s">
        <v>59</v>
      </c>
      <c r="D43" s="62" t="s">
        <v>58</v>
      </c>
      <c r="E43" s="63"/>
      <c r="F43" s="63"/>
      <c r="G43" s="57">
        <v>31.2</v>
      </c>
      <c r="H43" s="56">
        <f t="shared" si="2"/>
        <v>32.731919999999995</v>
      </c>
      <c r="I43" s="93">
        <v>34.200000000000003</v>
      </c>
      <c r="J43" s="89" t="s">
        <v>97</v>
      </c>
      <c r="K43" s="66"/>
    </row>
    <row r="44" spans="1:11" x14ac:dyDescent="0.35">
      <c r="A44" s="96"/>
      <c r="B44" s="96"/>
      <c r="C44" s="96"/>
      <c r="D44" s="10"/>
      <c r="E44" s="11"/>
      <c r="F44" s="11"/>
      <c r="G44" s="57"/>
      <c r="H44" s="56"/>
      <c r="I44" s="93"/>
      <c r="J44" s="89"/>
    </row>
    <row r="45" spans="1:11" x14ac:dyDescent="0.35">
      <c r="A45" s="8" t="s">
        <v>44</v>
      </c>
      <c r="B45" s="10">
        <v>10503</v>
      </c>
      <c r="C45" s="10" t="s">
        <v>84</v>
      </c>
      <c r="D45" s="10" t="s">
        <v>47</v>
      </c>
      <c r="E45" s="11">
        <v>399.88733613461596</v>
      </c>
      <c r="F45" s="11">
        <f t="shared" si="0"/>
        <v>406.57745126814808</v>
      </c>
      <c r="G45" s="57">
        <f t="shared" si="1"/>
        <v>425.67439415421302</v>
      </c>
      <c r="H45" s="56">
        <f t="shared" si="2"/>
        <v>446.57500690718484</v>
      </c>
      <c r="I45" s="93">
        <f t="shared" si="3"/>
        <v>469.48430476152339</v>
      </c>
      <c r="J45" s="89"/>
    </row>
    <row r="46" spans="1:11" x14ac:dyDescent="0.35">
      <c r="A46" s="27" t="s">
        <v>45</v>
      </c>
      <c r="B46" s="10">
        <v>10504</v>
      </c>
      <c r="C46" s="10" t="s">
        <v>84</v>
      </c>
      <c r="D46" s="10" t="s">
        <v>47</v>
      </c>
      <c r="E46" s="11">
        <v>301.40777698967105</v>
      </c>
      <c r="F46" s="11">
        <f t="shared" si="0"/>
        <v>306.45032909870827</v>
      </c>
      <c r="G46" s="57">
        <f t="shared" si="1"/>
        <v>320.84430105647459</v>
      </c>
      <c r="H46" s="56">
        <f t="shared" si="2"/>
        <v>336.59775623834747</v>
      </c>
      <c r="I46" s="93">
        <f t="shared" si="3"/>
        <v>353.86522113337469</v>
      </c>
      <c r="J46" s="89"/>
    </row>
    <row r="47" spans="1:11" s="64" customFormat="1" x14ac:dyDescent="0.35">
      <c r="A47" s="29" t="s">
        <v>52</v>
      </c>
      <c r="B47" s="62">
        <v>10925</v>
      </c>
      <c r="C47" s="62" t="s">
        <v>56</v>
      </c>
      <c r="D47" s="62" t="s">
        <v>47</v>
      </c>
      <c r="E47" s="63">
        <v>152.46604288469402</v>
      </c>
      <c r="F47" s="63">
        <f t="shared" si="0"/>
        <v>155.01679978215495</v>
      </c>
      <c r="G47" s="57">
        <f t="shared" si="1"/>
        <v>162.29793886792277</v>
      </c>
      <c r="H47" s="56">
        <f t="shared" si="2"/>
        <v>170.26676766633776</v>
      </c>
      <c r="I47" s="93">
        <f t="shared" si="3"/>
        <v>179.00145284762087</v>
      </c>
      <c r="J47" s="89"/>
    </row>
    <row r="48" spans="1:11" x14ac:dyDescent="0.35">
      <c r="A48" s="25"/>
      <c r="B48" s="10"/>
      <c r="C48" s="10"/>
      <c r="D48" s="10"/>
      <c r="E48" s="11"/>
      <c r="F48" s="11"/>
      <c r="G48" s="57"/>
      <c r="H48" s="56"/>
      <c r="I48" s="93"/>
      <c r="J48" s="89"/>
    </row>
    <row r="49" spans="1:10" x14ac:dyDescent="0.35">
      <c r="A49" s="24" t="s">
        <v>37</v>
      </c>
      <c r="B49" s="10"/>
      <c r="C49" s="10"/>
      <c r="D49" s="10"/>
      <c r="E49" s="11"/>
      <c r="F49" s="11"/>
      <c r="G49" s="57"/>
      <c r="H49" s="56"/>
      <c r="I49" s="93"/>
      <c r="J49" s="89"/>
    </row>
    <row r="50" spans="1:10" x14ac:dyDescent="0.35">
      <c r="A50" s="23" t="s">
        <v>23</v>
      </c>
      <c r="B50" s="10">
        <v>10601</v>
      </c>
      <c r="C50" s="10" t="s">
        <v>56</v>
      </c>
      <c r="D50" s="10" t="s">
        <v>47</v>
      </c>
      <c r="E50" s="11">
        <v>451.69361684547101</v>
      </c>
      <c r="F50" s="11">
        <f t="shared" si="0"/>
        <v>459.25045105529574</v>
      </c>
      <c r="G50" s="57">
        <f t="shared" si="1"/>
        <v>480.821444741363</v>
      </c>
      <c r="H50" s="56">
        <f t="shared" si="2"/>
        <v>504.42977767816387</v>
      </c>
      <c r="I50" s="93">
        <f t="shared" si="3"/>
        <v>530.30702527305368</v>
      </c>
      <c r="J50" s="89"/>
    </row>
    <row r="51" spans="1:10" x14ac:dyDescent="0.35">
      <c r="A51" s="23" t="s">
        <v>24</v>
      </c>
      <c r="B51" s="10">
        <v>10602</v>
      </c>
      <c r="C51" s="10" t="s">
        <v>56</v>
      </c>
      <c r="D51" s="10" t="s">
        <v>47</v>
      </c>
      <c r="E51" s="11">
        <v>376.41311128953402</v>
      </c>
      <c r="F51" s="11">
        <f t="shared" si="0"/>
        <v>382.71050264140791</v>
      </c>
      <c r="G51" s="57">
        <f t="shared" si="1"/>
        <v>400.68641495047484</v>
      </c>
      <c r="H51" s="56">
        <f t="shared" si="2"/>
        <v>420.36011792454315</v>
      </c>
      <c r="I51" s="93">
        <f t="shared" si="3"/>
        <v>441.92459197407214</v>
      </c>
      <c r="J51" s="89"/>
    </row>
    <row r="52" spans="1:10" x14ac:dyDescent="0.35">
      <c r="A52" s="23" t="s">
        <v>25</v>
      </c>
      <c r="B52" s="10">
        <v>10603</v>
      </c>
      <c r="C52" s="10" t="s">
        <v>56</v>
      </c>
      <c r="D52" s="10" t="s">
        <v>47</v>
      </c>
      <c r="E52" s="11">
        <v>301.13260573359696</v>
      </c>
      <c r="F52" s="11">
        <f t="shared" si="0"/>
        <v>306.17055422752003</v>
      </c>
      <c r="G52" s="57">
        <f t="shared" si="1"/>
        <v>320.55138515958663</v>
      </c>
      <c r="H52" s="56">
        <f t="shared" si="2"/>
        <v>336.29045817092231</v>
      </c>
      <c r="I52" s="93">
        <f t="shared" si="3"/>
        <v>353.5421586750906</v>
      </c>
      <c r="J52" s="89"/>
    </row>
    <row r="53" spans="1:10" x14ac:dyDescent="0.35">
      <c r="A53" s="23" t="s">
        <v>26</v>
      </c>
      <c r="B53" s="10">
        <v>10604</v>
      </c>
      <c r="C53" s="10" t="s">
        <v>56</v>
      </c>
      <c r="D53" s="10" t="s">
        <v>47</v>
      </c>
      <c r="E53" s="11">
        <v>150.561011111874</v>
      </c>
      <c r="F53" s="11">
        <f t="shared" si="0"/>
        <v>153.07989682777566</v>
      </c>
      <c r="G53" s="57">
        <f t="shared" si="1"/>
        <v>160.27005958177628</v>
      </c>
      <c r="H53" s="56">
        <f t="shared" si="2"/>
        <v>168.13931950724148</v>
      </c>
      <c r="I53" s="93">
        <f t="shared" si="3"/>
        <v>176.76486659796296</v>
      </c>
      <c r="J53" s="89"/>
    </row>
    <row r="54" spans="1:10" x14ac:dyDescent="0.35">
      <c r="A54" s="23" t="s">
        <v>27</v>
      </c>
      <c r="B54" s="10">
        <v>10606</v>
      </c>
      <c r="C54" s="10" t="s">
        <v>56</v>
      </c>
      <c r="D54" s="10" t="s">
        <v>47</v>
      </c>
      <c r="E54" s="11">
        <v>75.280505555936998</v>
      </c>
      <c r="F54" s="11">
        <f t="shared" si="0"/>
        <v>76.539948413887828</v>
      </c>
      <c r="G54" s="57">
        <f t="shared" si="1"/>
        <v>80.13502979088814</v>
      </c>
      <c r="H54" s="56">
        <f t="shared" si="2"/>
        <v>84.069659753620741</v>
      </c>
      <c r="I54" s="93">
        <f t="shared" si="3"/>
        <v>88.382433298981482</v>
      </c>
      <c r="J54" s="89"/>
    </row>
    <row r="55" spans="1:10" x14ac:dyDescent="0.35">
      <c r="A55" s="25"/>
      <c r="B55" s="10"/>
      <c r="C55" s="10"/>
      <c r="D55" s="10"/>
      <c r="E55" s="11"/>
      <c r="F55" s="11"/>
      <c r="G55" s="57"/>
      <c r="H55" s="56"/>
      <c r="I55" s="93"/>
      <c r="J55" s="89"/>
    </row>
    <row r="56" spans="1:10" x14ac:dyDescent="0.35">
      <c r="A56" s="24" t="s">
        <v>39</v>
      </c>
      <c r="B56" s="10"/>
      <c r="C56" s="10"/>
      <c r="D56" s="10"/>
      <c r="E56" s="11"/>
      <c r="F56" s="11"/>
      <c r="G56" s="57"/>
      <c r="H56" s="56"/>
      <c r="I56" s="93"/>
      <c r="J56" s="89"/>
    </row>
    <row r="57" spans="1:10" x14ac:dyDescent="0.35">
      <c r="A57" s="23" t="s">
        <v>28</v>
      </c>
      <c r="B57" s="10">
        <v>10930</v>
      </c>
      <c r="C57" s="10" t="s">
        <v>57</v>
      </c>
      <c r="D57" s="10" t="s">
        <v>48</v>
      </c>
      <c r="E57" s="11">
        <v>196.652196504269</v>
      </c>
      <c r="F57" s="11">
        <f t="shared" si="0"/>
        <v>199.94218775178541</v>
      </c>
      <c r="G57" s="57">
        <f t="shared" si="1"/>
        <v>209.33347231048677</v>
      </c>
      <c r="H57" s="56">
        <f t="shared" si="2"/>
        <v>219.61174580093166</v>
      </c>
      <c r="I57" s="93">
        <f t="shared" si="3"/>
        <v>230.87782836051943</v>
      </c>
      <c r="J57" s="89"/>
    </row>
    <row r="58" spans="1:10" x14ac:dyDescent="0.35">
      <c r="A58" s="23"/>
      <c r="B58" s="10"/>
      <c r="C58" s="10"/>
      <c r="D58" s="10"/>
      <c r="E58" s="11"/>
      <c r="F58" s="11"/>
      <c r="G58" s="57"/>
      <c r="H58" s="56"/>
      <c r="I58" s="93"/>
      <c r="J58" s="89"/>
    </row>
    <row r="59" spans="1:10" x14ac:dyDescent="0.35">
      <c r="A59" s="28" t="s">
        <v>40</v>
      </c>
      <c r="B59" s="10"/>
      <c r="C59" s="10"/>
      <c r="D59" s="10"/>
      <c r="E59" s="11"/>
      <c r="F59" s="11"/>
      <c r="G59" s="57"/>
      <c r="H59" s="56"/>
      <c r="I59" s="93"/>
      <c r="J59" s="89"/>
    </row>
    <row r="60" spans="1:10" ht="29" x14ac:dyDescent="0.35">
      <c r="A60" s="23" t="s">
        <v>86</v>
      </c>
      <c r="B60" s="10">
        <v>10940</v>
      </c>
      <c r="C60" s="10" t="s">
        <v>61</v>
      </c>
      <c r="D60" s="10" t="s">
        <v>49</v>
      </c>
      <c r="E60" s="11">
        <v>55.341173000421001</v>
      </c>
      <c r="F60" s="11">
        <f t="shared" si="0"/>
        <v>56.267030824718042</v>
      </c>
      <c r="G60" s="57">
        <f t="shared" si="1"/>
        <v>58.909893262555045</v>
      </c>
      <c r="H60" s="56">
        <f t="shared" si="2"/>
        <v>61.802369021746493</v>
      </c>
      <c r="I60" s="93">
        <f t="shared" si="3"/>
        <v>64.972830552562087</v>
      </c>
      <c r="J60" s="89"/>
    </row>
    <row r="61" spans="1:10" ht="29" x14ac:dyDescent="0.35">
      <c r="A61" s="23" t="s">
        <v>87</v>
      </c>
      <c r="B61" s="15" t="s">
        <v>88</v>
      </c>
      <c r="C61" s="10" t="s">
        <v>61</v>
      </c>
      <c r="D61" s="10" t="s">
        <v>49</v>
      </c>
      <c r="E61" s="11"/>
      <c r="F61" s="11"/>
      <c r="G61" s="57"/>
      <c r="H61" s="56">
        <v>61.8</v>
      </c>
      <c r="I61" s="93">
        <f t="shared" si="3"/>
        <v>64.970339999999993</v>
      </c>
      <c r="J61" s="89"/>
    </row>
    <row r="62" spans="1:10" x14ac:dyDescent="0.35">
      <c r="A62" s="23" t="s">
        <v>65</v>
      </c>
      <c r="B62" s="15" t="s">
        <v>63</v>
      </c>
      <c r="C62" s="10" t="s">
        <v>61</v>
      </c>
      <c r="D62" s="10" t="s">
        <v>49</v>
      </c>
      <c r="E62" s="11">
        <v>55.341173000421001</v>
      </c>
      <c r="F62" s="11">
        <f t="shared" si="0"/>
        <v>56.267030824718042</v>
      </c>
      <c r="G62" s="57">
        <f t="shared" si="1"/>
        <v>58.909893262555045</v>
      </c>
      <c r="H62" s="56">
        <f t="shared" si="2"/>
        <v>61.802369021746493</v>
      </c>
      <c r="I62" s="93">
        <f t="shared" si="3"/>
        <v>64.972830552562087</v>
      </c>
      <c r="J62" s="89"/>
    </row>
    <row r="63" spans="1:10" x14ac:dyDescent="0.35">
      <c r="A63" s="25"/>
      <c r="B63" s="10"/>
      <c r="C63" s="10"/>
      <c r="D63" s="10"/>
      <c r="E63" s="11"/>
      <c r="F63" s="11"/>
      <c r="G63" s="57"/>
      <c r="H63" s="56"/>
      <c r="I63" s="93"/>
      <c r="J63" s="89"/>
    </row>
    <row r="64" spans="1:10" x14ac:dyDescent="0.35">
      <c r="A64" s="24" t="s">
        <v>41</v>
      </c>
      <c r="B64" s="10"/>
      <c r="C64" s="10"/>
      <c r="D64" s="10"/>
      <c r="E64" s="11"/>
      <c r="F64" s="11"/>
      <c r="G64" s="57"/>
      <c r="H64" s="56"/>
      <c r="I64" s="93"/>
      <c r="J64" s="89"/>
    </row>
    <row r="65" spans="1:11" x14ac:dyDescent="0.35">
      <c r="A65" s="23" t="s">
        <v>32</v>
      </c>
      <c r="B65" s="10">
        <v>10920</v>
      </c>
      <c r="C65" s="10" t="s">
        <v>56</v>
      </c>
      <c r="D65" s="10" t="s">
        <v>47</v>
      </c>
      <c r="E65" s="11">
        <v>133.69134951654874</v>
      </c>
      <c r="F65" s="11">
        <f t="shared" si="0"/>
        <v>135.92800579396061</v>
      </c>
      <c r="G65" s="57">
        <f t="shared" si="1"/>
        <v>142.31254422610294</v>
      </c>
      <c r="H65" s="56">
        <f t="shared" si="2"/>
        <v>149.30009014760458</v>
      </c>
      <c r="I65" s="93">
        <f t="shared" si="3"/>
        <v>156.95918477217668</v>
      </c>
      <c r="J65" s="89"/>
    </row>
    <row r="66" spans="1:11" x14ac:dyDescent="0.35">
      <c r="A66" s="23" t="s">
        <v>30</v>
      </c>
      <c r="B66" s="10">
        <v>10950</v>
      </c>
      <c r="C66" s="10" t="s">
        <v>57</v>
      </c>
      <c r="D66" s="10" t="s">
        <v>50</v>
      </c>
      <c r="E66" s="11">
        <v>17.75</v>
      </c>
      <c r="F66" s="11"/>
      <c r="G66" s="57">
        <f>E66*1.034</f>
        <v>18.3535</v>
      </c>
      <c r="H66" s="56">
        <f>G66*(1+$H$3)</f>
        <v>18.628802499999999</v>
      </c>
      <c r="I66" s="93">
        <f>H66*(1+$I$3)</f>
        <v>19.392583402499998</v>
      </c>
      <c r="J66" s="89"/>
    </row>
    <row r="67" spans="1:11" ht="29" x14ac:dyDescent="0.35">
      <c r="A67" s="23" t="s">
        <v>91</v>
      </c>
      <c r="B67" s="67" t="s">
        <v>89</v>
      </c>
      <c r="C67" s="10" t="s">
        <v>57</v>
      </c>
      <c r="D67" s="10" t="s">
        <v>50</v>
      </c>
      <c r="E67" s="11">
        <v>17.75</v>
      </c>
      <c r="F67" s="11"/>
      <c r="G67" s="57">
        <f>E67*1.034</f>
        <v>18.3535</v>
      </c>
      <c r="H67" s="56">
        <f>G67*(1+$H$3)</f>
        <v>18.628802499999999</v>
      </c>
      <c r="I67" s="93">
        <f t="shared" ref="I67:I69" si="4">H67*(1+$I$3)</f>
        <v>19.392583402499998</v>
      </c>
      <c r="J67" s="89"/>
    </row>
    <row r="68" spans="1:11" ht="29" x14ac:dyDescent="0.35">
      <c r="A68" s="23" t="s">
        <v>92</v>
      </c>
      <c r="B68" s="67" t="s">
        <v>90</v>
      </c>
      <c r="C68" s="10" t="s">
        <v>57</v>
      </c>
      <c r="D68" s="10" t="s">
        <v>50</v>
      </c>
      <c r="E68" s="11">
        <v>28.78</v>
      </c>
      <c r="F68" s="11"/>
      <c r="G68" s="57">
        <f>E68*1.034</f>
        <v>29.758520000000001</v>
      </c>
      <c r="H68" s="56">
        <f>G68*(1+$H$3)</f>
        <v>30.204897799999998</v>
      </c>
      <c r="I68" s="93">
        <f t="shared" si="4"/>
        <v>31.443298609799996</v>
      </c>
      <c r="J68" s="89"/>
    </row>
    <row r="69" spans="1:11" x14ac:dyDescent="0.35">
      <c r="A69" s="23" t="s">
        <v>31</v>
      </c>
      <c r="B69" s="10">
        <v>10960</v>
      </c>
      <c r="C69" s="10" t="s">
        <v>57</v>
      </c>
      <c r="D69" s="10" t="s">
        <v>50</v>
      </c>
      <c r="E69" s="11">
        <v>28.78</v>
      </c>
      <c r="F69" s="11"/>
      <c r="G69" s="57">
        <f>E69*1.034</f>
        <v>29.758520000000001</v>
      </c>
      <c r="H69" s="56">
        <f>G69*(1+$H$3)</f>
        <v>30.204897799999998</v>
      </c>
      <c r="I69" s="93">
        <f t="shared" si="4"/>
        <v>31.443298609799996</v>
      </c>
      <c r="J69" s="89"/>
    </row>
    <row r="70" spans="1:11" ht="15" thickBot="1" x14ac:dyDescent="0.4">
      <c r="A70" s="29" t="s">
        <v>64</v>
      </c>
      <c r="B70" s="10">
        <v>10990</v>
      </c>
      <c r="C70" s="49" t="s">
        <v>56</v>
      </c>
      <c r="D70" s="49" t="s">
        <v>47</v>
      </c>
      <c r="E70" s="36">
        <v>246.458193853663</v>
      </c>
      <c r="F70" s="11">
        <f t="shared" si="0"/>
        <v>250.58143943683478</v>
      </c>
      <c r="G70" s="57">
        <f t="shared" si="1"/>
        <v>262.3512496471829</v>
      </c>
      <c r="H70" s="56">
        <f t="shared" si="2"/>
        <v>275.23269600485958</v>
      </c>
      <c r="I70" s="93">
        <f>H70*(1+$I$4)</f>
        <v>289.35213330990882</v>
      </c>
      <c r="J70" s="89"/>
    </row>
    <row r="71" spans="1:11" x14ac:dyDescent="0.35">
      <c r="A71" s="1"/>
      <c r="C71" s="33" t="s">
        <v>75</v>
      </c>
      <c r="D71" s="38"/>
      <c r="E71" s="50"/>
      <c r="F71" s="47"/>
      <c r="G71" s="57"/>
      <c r="H71" s="56"/>
      <c r="I71" s="93"/>
      <c r="J71" s="89"/>
    </row>
    <row r="72" spans="1:11" ht="15" thickBot="1" x14ac:dyDescent="0.4">
      <c r="A72" s="32"/>
      <c r="C72" s="43"/>
      <c r="D72" s="44"/>
      <c r="E72" s="51"/>
      <c r="F72" s="48"/>
      <c r="G72" s="58"/>
      <c r="H72" s="56"/>
      <c r="I72" s="88"/>
      <c r="J72" s="89"/>
    </row>
    <row r="73" spans="1:11" x14ac:dyDescent="0.35">
      <c r="A73" s="32"/>
      <c r="C73" s="37" t="s">
        <v>76</v>
      </c>
      <c r="D73" s="38"/>
      <c r="E73" s="39">
        <v>33.814313967555002</v>
      </c>
      <c r="F73" s="40">
        <f t="shared" si="0"/>
        <v>34.380027440232197</v>
      </c>
      <c r="G73" s="59">
        <f t="shared" si="1"/>
        <v>35.994857329099901</v>
      </c>
      <c r="H73" s="56">
        <f t="shared" si="2"/>
        <v>37.762204823958704</v>
      </c>
      <c r="I73" s="88">
        <f t="shared" ref="I73:I75" si="5">H73*(1+$I$4)</f>
        <v>39.699405931427783</v>
      </c>
      <c r="J73" s="89"/>
      <c r="K73" s="3"/>
    </row>
    <row r="74" spans="1:11" x14ac:dyDescent="0.35">
      <c r="A74" s="32"/>
      <c r="C74" s="34" t="s">
        <v>77</v>
      </c>
      <c r="D74" s="41"/>
      <c r="E74" s="42">
        <v>69.544243217778984</v>
      </c>
      <c r="F74" s="11">
        <f t="shared" si="0"/>
        <v>70.707718406812432</v>
      </c>
      <c r="G74" s="57">
        <f t="shared" si="1"/>
        <v>74.028859940380414</v>
      </c>
      <c r="H74" s="56">
        <f t="shared" si="2"/>
        <v>77.663676963453085</v>
      </c>
      <c r="I74" s="88">
        <f t="shared" si="5"/>
        <v>81.647823591678218</v>
      </c>
      <c r="J74" s="89"/>
    </row>
    <row r="75" spans="1:11" ht="15" thickBot="1" x14ac:dyDescent="0.4">
      <c r="C75" s="43" t="s">
        <v>78</v>
      </c>
      <c r="D75" s="44"/>
      <c r="E75" s="45">
        <v>36.957616392708005</v>
      </c>
      <c r="F75" s="46">
        <f t="shared" ref="F75" si="6">(E75*$F$4)+E75</f>
        <v>37.575917314958012</v>
      </c>
      <c r="G75" s="60">
        <f t="shared" ref="G75" si="7">(F75*$G$4)+F75</f>
        <v>39.340858151241591</v>
      </c>
      <c r="H75" s="56">
        <f t="shared" ref="H75" si="8">G75*(1+$H$4)</f>
        <v>41.272494286467548</v>
      </c>
      <c r="I75" s="88">
        <f t="shared" si="5"/>
        <v>43.389773243363329</v>
      </c>
      <c r="J75" s="89"/>
    </row>
    <row r="76" spans="1:11" x14ac:dyDescent="0.35">
      <c r="C76" s="35"/>
      <c r="H76" s="42"/>
    </row>
    <row r="77" spans="1:11" ht="15" thickBot="1" x14ac:dyDescent="0.4">
      <c r="C77" s="30" t="s">
        <v>81</v>
      </c>
      <c r="F77" s="30" t="s">
        <v>94</v>
      </c>
      <c r="G77" s="31" t="s">
        <v>82</v>
      </c>
      <c r="H77" s="82" t="s">
        <v>95</v>
      </c>
    </row>
    <row r="78" spans="1:11" ht="15" thickBot="1" x14ac:dyDescent="0.4">
      <c r="C78" s="68" t="s">
        <v>70</v>
      </c>
      <c r="D78" s="41"/>
      <c r="E78" s="42"/>
      <c r="F78" s="74"/>
      <c r="G78" s="90" t="s">
        <v>83</v>
      </c>
      <c r="H78" s="82" t="s">
        <v>96</v>
      </c>
    </row>
    <row r="79" spans="1:11" x14ac:dyDescent="0.35">
      <c r="C79" s="69">
        <f>(475.3%)/100</f>
        <v>4.7530000000000003E-2</v>
      </c>
      <c r="D79" s="75"/>
      <c r="E79" s="76"/>
      <c r="F79" s="76"/>
      <c r="G79" s="41"/>
      <c r="H79" s="42"/>
    </row>
    <row r="80" spans="1:11" x14ac:dyDescent="0.35">
      <c r="C80" s="70"/>
      <c r="D80" s="8"/>
      <c r="E80" s="9"/>
      <c r="F80" s="41"/>
      <c r="G80" s="41"/>
      <c r="H80" s="42"/>
    </row>
    <row r="81" spans="3:8" ht="15" thickBot="1" x14ac:dyDescent="0.4">
      <c r="C81" s="71" t="s">
        <v>62</v>
      </c>
      <c r="D81" s="81"/>
      <c r="E81" s="81"/>
      <c r="F81" s="41"/>
      <c r="G81" s="41"/>
      <c r="H81" s="42"/>
    </row>
    <row r="82" spans="3:8" ht="15" thickBot="1" x14ac:dyDescent="0.4">
      <c r="D82" s="77"/>
      <c r="E82" s="78"/>
      <c r="F82" s="41"/>
      <c r="G82" s="41"/>
      <c r="H82" s="42"/>
    </row>
    <row r="83" spans="3:8" x14ac:dyDescent="0.35">
      <c r="C83" s="72" t="s">
        <v>69</v>
      </c>
      <c r="D83" s="79"/>
      <c r="E83" s="79"/>
      <c r="F83" s="41"/>
      <c r="G83" s="41"/>
      <c r="H83" s="42"/>
    </row>
    <row r="84" spans="3:8" x14ac:dyDescent="0.35">
      <c r="C84" s="73" t="s">
        <v>71</v>
      </c>
      <c r="D84" s="77"/>
      <c r="E84" s="78"/>
      <c r="F84" s="41"/>
      <c r="G84" s="41"/>
      <c r="H84" s="42"/>
    </row>
    <row r="85" spans="3:8" x14ac:dyDescent="0.35">
      <c r="C85" s="73"/>
      <c r="D85" s="80"/>
      <c r="E85" s="80"/>
      <c r="F85" s="41"/>
      <c r="G85" s="41"/>
      <c r="H85" s="42"/>
    </row>
    <row r="86" spans="3:8" x14ac:dyDescent="0.35">
      <c r="C86" s="70" t="s">
        <v>72</v>
      </c>
      <c r="D86" s="80"/>
      <c r="E86" s="80"/>
      <c r="F86" s="41"/>
      <c r="G86" s="41"/>
      <c r="H86" s="42"/>
    </row>
    <row r="87" spans="3:8" ht="15" thickBot="1" x14ac:dyDescent="0.4">
      <c r="C87" s="71" t="s">
        <v>73</v>
      </c>
      <c r="D87" s="80"/>
      <c r="E87" s="80"/>
      <c r="F87" s="76"/>
      <c r="G87" s="41"/>
      <c r="H87" s="42"/>
    </row>
    <row r="88" spans="3:8" x14ac:dyDescent="0.35">
      <c r="D88" s="8"/>
      <c r="E88" s="9"/>
      <c r="F88" s="41"/>
      <c r="G88" s="41"/>
      <c r="H88" s="42"/>
    </row>
    <row r="89" spans="3:8" x14ac:dyDescent="0.35">
      <c r="H89" s="42"/>
    </row>
    <row r="90" spans="3:8" x14ac:dyDescent="0.35">
      <c r="H90" s="42"/>
    </row>
    <row r="91" spans="3:8" x14ac:dyDescent="0.35">
      <c r="H91" s="42"/>
    </row>
  </sheetData>
  <mergeCells count="1">
    <mergeCell ref="A44:C44"/>
  </mergeCells>
  <hyperlinks>
    <hyperlink ref="H77" r:id="rId1" display="https://vng.nl/artikelen/indexatie-jeugdwet-en-wmo-2026" xr:uid="{C87B7829-D1FC-49E3-89CF-C58155177D23}"/>
    <hyperlink ref="H78" r:id="rId2" display="https://www.sfmobiliteit.nl/werkgever/nieuws/nea-index-41-2026" xr:uid="{6D117E24-A16A-4411-A624-FA8700B6A27D}"/>
  </hyperlinks>
  <pageMargins left="0.7" right="0.7" top="0.75" bottom="0.75" header="0.3" footer="0.3"/>
  <pageSetup paperSize="9" orientation="portrait" verticalDpi="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BB90B4AC4B424599E3AA501971E6F0" ma:contentTypeVersion="15" ma:contentTypeDescription="Een nieuw document maken." ma:contentTypeScope="" ma:versionID="64958822a378abf0a89e5c19fbf23410">
  <xsd:schema xmlns:xsd="http://www.w3.org/2001/XMLSchema" xmlns:xs="http://www.w3.org/2001/XMLSchema" xmlns:p="http://schemas.microsoft.com/office/2006/metadata/properties" xmlns:ns2="4276b3f3-663f-4c2b-9dab-6e8bf6be1ef3" xmlns:ns3="0d2edeb2-c847-43c5-aa0f-c0d72b22e27f" targetNamespace="http://schemas.microsoft.com/office/2006/metadata/properties" ma:root="true" ma:fieldsID="4f27b49d063e7a67560089e1de061bee" ns2:_="" ns3:_="">
    <xsd:import namespace="4276b3f3-663f-4c2b-9dab-6e8bf6be1ef3"/>
    <xsd:import namespace="0d2edeb2-c847-43c5-aa0f-c0d72b22e2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76b3f3-663f-4c2b-9dab-6e8bf6be1e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a9af3217-ea80-4b95-a773-10da8bc7f6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2edeb2-c847-43c5-aa0f-c0d72b22e27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93427971-6d56-4283-aca0-cb42e703153d}" ma:internalName="TaxCatchAll" ma:showField="CatchAllData" ma:web="0d2edeb2-c847-43c5-aa0f-c0d72b22e2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76b3f3-663f-4c2b-9dab-6e8bf6be1ef3">
      <Terms xmlns="http://schemas.microsoft.com/office/infopath/2007/PartnerControls"/>
    </lcf76f155ced4ddcb4097134ff3c332f>
    <TaxCatchAll xmlns="0d2edeb2-c847-43c5-aa0f-c0d72b22e27f" xsi:nil="true"/>
  </documentManagement>
</p:properties>
</file>

<file path=customXml/itemProps1.xml><?xml version="1.0" encoding="utf-8"?>
<ds:datastoreItem xmlns:ds="http://schemas.openxmlformats.org/officeDocument/2006/customXml" ds:itemID="{D57B70C4-ECB3-4092-BE24-5CDBD1AD93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0E8CD3-B5A7-4260-A803-3A25B5CB6F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76b3f3-663f-4c2b-9dab-6e8bf6be1ef3"/>
    <ds:schemaRef ds:uri="0d2edeb2-c847-43c5-aa0f-c0d72b22e2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417F06-AE29-448D-A6E6-DD40BB63B7AD}">
  <ds:schemaRefs>
    <ds:schemaRef ds:uri="http://schemas.microsoft.com/office/2006/metadata/properties"/>
    <ds:schemaRef ds:uri="http://schemas.microsoft.com/office/infopath/2007/PartnerControls"/>
    <ds:schemaRef ds:uri="4276b3f3-663f-4c2b-9dab-6e8bf6be1ef3"/>
    <ds:schemaRef ds:uri="0d2edeb2-c847-43c5-aa0f-c0d72b22e27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tarieven H5 2026</vt:lpstr>
    </vt:vector>
  </TitlesOfParts>
  <Company>Gemeente Delft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Helma Steketee</dc:creator>
  <cp:lastModifiedBy>Roel Slootmans</cp:lastModifiedBy>
  <dcterms:created xsi:type="dcterms:W3CDTF">2019-05-01T13:24:30Z</dcterms:created>
  <dcterms:modified xsi:type="dcterms:W3CDTF">2025-11-10T13:33:48Z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0x010100CDBB90B4AC4B424599E3AA501971E6F0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